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rist\OneDrive\Documents\Accounting Degree\Semester 1 2020\"/>
    </mc:Choice>
  </mc:AlternateContent>
  <xr:revisionPtr revIDLastSave="0" documentId="13_ncr:1_{3100C284-F052-40B8-9F8E-D4E352423B13}" xr6:coauthVersionLast="45" xr6:coauthVersionMax="45" xr10:uidLastSave="{00000000-0000-0000-0000-000000000000}"/>
  <bookViews>
    <workbookView xWindow="-108" yWindow="-108" windowWidth="23256" windowHeight="12576" activeTab="2" xr2:uid="{803B1119-82AA-45C8-8D21-5A3DE17B5DD0}"/>
  </bookViews>
  <sheets>
    <sheet name="Chart of Accounts" sheetId="1" r:id="rId1"/>
    <sheet name="Bank Transactions Feb " sheetId="2" r:id="rId2"/>
    <sheet name="Income Statement" sheetId="3" r:id="rId3"/>
  </sheets>
  <definedNames>
    <definedName name="_xlnm._FilterDatabase" localSheetId="1" hidden="1">'Bank Transactions Feb '!$E$1:$E$70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3" l="1"/>
  <c r="C70" i="2"/>
  <c r="G21" i="3"/>
  <c r="G20" i="3"/>
  <c r="G19" i="3"/>
  <c r="G15" i="3"/>
  <c r="G9" i="3"/>
  <c r="G18" i="3"/>
  <c r="G17" i="3"/>
  <c r="G16" i="3"/>
  <c r="G14" i="3"/>
  <c r="G13" i="3"/>
  <c r="G10" i="3"/>
  <c r="G23" i="3" l="1"/>
  <c r="G8" i="3"/>
  <c r="G7" i="3"/>
  <c r="G11" i="3" s="1"/>
  <c r="G25" i="3" l="1"/>
</calcChain>
</file>

<file path=xl/sharedStrings.xml><?xml version="1.0" encoding="utf-8"?>
<sst xmlns="http://schemas.openxmlformats.org/spreadsheetml/2006/main" count="190" uniqueCount="112">
  <si>
    <t>MY CHART OF ACCOUNTS</t>
  </si>
  <si>
    <t>1- Revenue</t>
  </si>
  <si>
    <t>1-3 Interest Income</t>
  </si>
  <si>
    <t>2- Expenses</t>
  </si>
  <si>
    <t>2-1 Rent</t>
  </si>
  <si>
    <t>2-2 Utilities</t>
  </si>
  <si>
    <t>2-3 Subscriptions</t>
  </si>
  <si>
    <t>2-5 Gym Membership</t>
  </si>
  <si>
    <t>2-6 Transport Expenses</t>
  </si>
  <si>
    <t>2-7 Eating Out</t>
  </si>
  <si>
    <t>3- Assets</t>
  </si>
  <si>
    <t>3-1 Cash in bank</t>
  </si>
  <si>
    <t>3-2 Share Portfolio</t>
  </si>
  <si>
    <t>3-3 Expenses Prepaid</t>
  </si>
  <si>
    <t>3-4 Income Accrued</t>
  </si>
  <si>
    <t>4-Liabilities</t>
  </si>
  <si>
    <t>4-1 Expenses Accrued</t>
  </si>
  <si>
    <t>4-2 Income Received in Advance</t>
  </si>
  <si>
    <t>5-Equity</t>
  </si>
  <si>
    <t>5-1 Capital</t>
  </si>
  <si>
    <t>1-1 Income - Salary</t>
  </si>
  <si>
    <t>1-2 Investment Income (Dividends)</t>
  </si>
  <si>
    <t>Date</t>
  </si>
  <si>
    <t>Amount ($)</t>
  </si>
  <si>
    <t>Transaction Details</t>
  </si>
  <si>
    <t>Category in my Chart of Accounts</t>
  </si>
  <si>
    <t>2-8 General Daily Expenses</t>
  </si>
  <si>
    <t>POST AMBERLEY LPO AM</t>
  </si>
  <si>
    <t>AAFCANS AMBERLEY</t>
  </si>
  <si>
    <t>MEDICAL TEA CLUB</t>
  </si>
  <si>
    <t>KMART 1217 INDOOROOPILLY</t>
  </si>
  <si>
    <t>1-1 Income - Salary + Wages</t>
  </si>
  <si>
    <t>METRO PETROLEUM LAVIS</t>
  </si>
  <si>
    <t>CIBO NCA</t>
  </si>
  <si>
    <t>SRIJANA CHHETRI HOUSE CLEAN</t>
  </si>
  <si>
    <t>2-4 House Maintenance</t>
  </si>
  <si>
    <t>MCDONALS WILLIAMTOWN</t>
  </si>
  <si>
    <t>AAFCANS WILLIAMTOWN</t>
  </si>
  <si>
    <t>FROM STEVE</t>
  </si>
  <si>
    <t>TRANSPORTFORNSW OPAL</t>
  </si>
  <si>
    <t>BENLEIGH VENDING SYSTE</t>
  </si>
  <si>
    <t>HENNESSY COFFEE THE</t>
  </si>
  <si>
    <t>2-9 Medical Expenses</t>
  </si>
  <si>
    <t>VALLEY AND VINE NCA</t>
  </si>
  <si>
    <t>RED ROOSTER NCA</t>
  </si>
  <si>
    <t>EAST WEST FOOD</t>
  </si>
  <si>
    <t>WOOLWORTHS 2604</t>
  </si>
  <si>
    <t>2-10 Groceries</t>
  </si>
  <si>
    <t>BETTY'S BURGERS AUSTRA</t>
  </si>
  <si>
    <t>MCDONALD'S KENMORE</t>
  </si>
  <si>
    <t>DK INDOOROOPILLY SHO</t>
  </si>
  <si>
    <t>KASORAS PTY LTD</t>
  </si>
  <si>
    <t>SICHUAN BANG BANG</t>
  </si>
  <si>
    <t>RYMEL TRUST TAS SPICY</t>
  </si>
  <si>
    <t>TCC INDOOROOPILLY</t>
  </si>
  <si>
    <t>DEPOSIT DEPARTMENT OF DEFENCE TA</t>
  </si>
  <si>
    <t>DEPOSIT DEPARTMENT OF DEFENCE TYWZ</t>
  </si>
  <si>
    <t>WITHDRAWL MOBILE TRANSFER GROCERIES</t>
  </si>
  <si>
    <t>WITHDRAWL RENT</t>
  </si>
  <si>
    <t>DEPOSIT DEPARTMENT OF DEFENCE SALARY</t>
  </si>
  <si>
    <t>WITHDRAWL GROCERIES</t>
  </si>
  <si>
    <t>PAYMENT BY AUTHORITY TO RAAF WELFARE TRUST</t>
  </si>
  <si>
    <t>DROPOUT US</t>
  </si>
  <si>
    <t>FITNESS FIRST AUSTRALIA</t>
  </si>
  <si>
    <t>2.5 Gym Membership</t>
  </si>
  <si>
    <t>NETFLIX</t>
  </si>
  <si>
    <t>BHINDI PHARMACIES BRISBANE</t>
  </si>
  <si>
    <t>AIRPORT RETAIL ENTERPRISES</t>
  </si>
  <si>
    <t>ADOBE SYSTEM</t>
  </si>
  <si>
    <t>AGL SALES</t>
  </si>
  <si>
    <t>ELECTRICITY FROM STEVE</t>
  </si>
  <si>
    <t>BUCKLAND RAYMOND TERRACE</t>
  </si>
  <si>
    <t>MICHEL'S PATISSERIE</t>
  </si>
  <si>
    <t>GAMMAN INSURANCE BRO OAKLEIGH</t>
  </si>
  <si>
    <t>2-11 Insurance</t>
  </si>
  <si>
    <t>FITNESS FIRST</t>
  </si>
  <si>
    <t>EXPRESS VPN</t>
  </si>
  <si>
    <t>NRMA INSURANCE</t>
  </si>
  <si>
    <t>ANNUAL CREDIT CARD FEE</t>
  </si>
  <si>
    <t>CALTEX KENMORE</t>
  </si>
  <si>
    <t>GOOGLE PLAY SUBSCRIPTION</t>
  </si>
  <si>
    <t>SECURE PARKING</t>
  </si>
  <si>
    <t>JACK ONLINE</t>
  </si>
  <si>
    <t>HEALTH PETS PLUS</t>
  </si>
  <si>
    <t>DIVIDEND PAYMENTS</t>
  </si>
  <si>
    <t>INTEREST PAYMENT</t>
  </si>
  <si>
    <t>Kristen Rose</t>
  </si>
  <si>
    <t>Income Statement</t>
  </si>
  <si>
    <t>For the month ended 29 February 2020</t>
  </si>
  <si>
    <t>$</t>
  </si>
  <si>
    <t>INCOME</t>
  </si>
  <si>
    <t>Interest Income</t>
  </si>
  <si>
    <t>Dividend Income</t>
  </si>
  <si>
    <t>Salary and Wages</t>
  </si>
  <si>
    <t>1-4 Other Income</t>
  </si>
  <si>
    <t>Other Income</t>
  </si>
  <si>
    <t>TOTAL INCOME</t>
  </si>
  <si>
    <t>EXPENSES</t>
  </si>
  <si>
    <t>Rent</t>
  </si>
  <si>
    <t>Utilities</t>
  </si>
  <si>
    <t>Subscriptions</t>
  </si>
  <si>
    <t>Household Maintenance</t>
  </si>
  <si>
    <t>2-4 Household Maintenance</t>
  </si>
  <si>
    <t>Gym Membership</t>
  </si>
  <si>
    <t>Transport Expenses</t>
  </si>
  <si>
    <t>Eating Out</t>
  </si>
  <si>
    <t>General Daily Expenses</t>
  </si>
  <si>
    <t>Groceries</t>
  </si>
  <si>
    <t>Insurance</t>
  </si>
  <si>
    <t>TOTAL EXPENSES</t>
  </si>
  <si>
    <t>Profit/(Loss) for the period</t>
  </si>
  <si>
    <t>Balance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</si>
</sst>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1" fillId="0" borderId="4" xfId="0" applyFont="1" applyBorder="1" applyAlignment="1">
      <alignment horizontal="left"/>
    </xf>
    <xf numFmtId="0" fontId="0" fillId="0" borderId="4" xfId="0" applyBorder="1" applyAlignment="1">
      <alignment horizontal="left"/>
    </xf>
    <xf numFmtId="4" fontId="0" fillId="0" borderId="4" xfId="0" applyNumberFormat="1" applyBorder="1"/>
    <xf numFmtId="0" fontId="1" fillId="0" borderId="4" xfId="0" applyFont="1" applyBorder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4" fontId="1" fillId="0" borderId="4" xfId="0" applyNumberFormat="1" applyFont="1" applyBorder="1"/>
    <xf numFmtId="0" fontId="0" fillId="0" borderId="5" xfId="0" applyBorder="1"/>
    <xf numFmtId="0" fontId="2" fillId="0" borderId="5" xfId="0" applyFont="1" applyBorder="1"/>
    <xf numFmtId="4" fontId="2" fillId="0" borderId="0" xfId="0" applyNumberFormat="1" applyFont="1"/>
    <xf numFmtId="0" fontId="3" fillId="0" borderId="4" xfId="0" applyFont="1" applyBorder="1"/>
    <xf numFmtId="14" fontId="0" fillId="0" borderId="4" xfId="0" applyNumberFormat="1" applyBorder="1"/>
    <xf numFmtId="0" fontId="2" fillId="0" borderId="4" xfId="0" applyFont="1" applyBorder="1"/>
    <xf numFmtId="3" fontId="0" fillId="0" borderId="4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4FB4EA-771D-4DDE-8749-5FE3902E577F}">
  <dimension ref="F2:H29"/>
  <sheetViews>
    <sheetView topLeftCell="F2" workbookViewId="0">
      <selection activeCell="R11" sqref="R11"/>
    </sheetView>
  </sheetViews>
  <sheetFormatPr defaultRowHeight="14.4" x14ac:dyDescent="0.3"/>
  <cols>
    <col min="8" max="8" width="11.33203125" customWidth="1"/>
  </cols>
  <sheetData>
    <row r="2" spans="6:8" x14ac:dyDescent="0.3">
      <c r="F2" s="2" t="s">
        <v>0</v>
      </c>
      <c r="G2" s="3"/>
      <c r="H2" s="4"/>
    </row>
    <row r="3" spans="6:8" x14ac:dyDescent="0.3">
      <c r="F3" s="2" t="s">
        <v>1</v>
      </c>
      <c r="G3" s="3"/>
      <c r="H3" s="4"/>
    </row>
    <row r="4" spans="6:8" x14ac:dyDescent="0.3">
      <c r="F4" s="5" t="s">
        <v>20</v>
      </c>
      <c r="G4" s="6"/>
      <c r="H4" s="7"/>
    </row>
    <row r="5" spans="6:8" x14ac:dyDescent="0.3">
      <c r="F5" s="5" t="s">
        <v>21</v>
      </c>
      <c r="G5" s="6"/>
      <c r="H5" s="7"/>
    </row>
    <row r="6" spans="6:8" x14ac:dyDescent="0.3">
      <c r="F6" s="5" t="s">
        <v>2</v>
      </c>
      <c r="G6" s="6"/>
      <c r="H6" s="7"/>
    </row>
    <row r="7" spans="6:8" x14ac:dyDescent="0.3">
      <c r="F7" s="5" t="s">
        <v>94</v>
      </c>
      <c r="G7" s="6"/>
      <c r="H7" s="7"/>
    </row>
    <row r="8" spans="6:8" x14ac:dyDescent="0.3">
      <c r="F8" s="2" t="s">
        <v>3</v>
      </c>
      <c r="G8" s="3"/>
      <c r="H8" s="4"/>
    </row>
    <row r="9" spans="6:8" x14ac:dyDescent="0.3">
      <c r="F9" s="5" t="s">
        <v>4</v>
      </c>
      <c r="G9" s="6"/>
      <c r="H9" s="7"/>
    </row>
    <row r="10" spans="6:8" x14ac:dyDescent="0.3">
      <c r="F10" s="5" t="s">
        <v>5</v>
      </c>
      <c r="G10" s="6"/>
      <c r="H10" s="7"/>
    </row>
    <row r="11" spans="6:8" x14ac:dyDescent="0.3">
      <c r="F11" s="5" t="s">
        <v>6</v>
      </c>
      <c r="G11" s="6"/>
      <c r="H11" s="7"/>
    </row>
    <row r="12" spans="6:8" x14ac:dyDescent="0.3">
      <c r="F12" s="5" t="s">
        <v>102</v>
      </c>
      <c r="G12" s="6"/>
      <c r="H12" s="7"/>
    </row>
    <row r="13" spans="6:8" x14ac:dyDescent="0.3">
      <c r="F13" s="5" t="s">
        <v>7</v>
      </c>
      <c r="G13" s="6"/>
      <c r="H13" s="7"/>
    </row>
    <row r="14" spans="6:8" x14ac:dyDescent="0.3">
      <c r="F14" s="5" t="s">
        <v>8</v>
      </c>
      <c r="G14" s="6"/>
      <c r="H14" s="7"/>
    </row>
    <row r="15" spans="6:8" x14ac:dyDescent="0.3">
      <c r="F15" s="5" t="s">
        <v>9</v>
      </c>
      <c r="G15" s="6"/>
      <c r="H15" s="7"/>
    </row>
    <row r="16" spans="6:8" x14ac:dyDescent="0.3">
      <c r="F16" s="5" t="s">
        <v>26</v>
      </c>
      <c r="G16" s="6"/>
      <c r="H16" s="7"/>
    </row>
    <row r="17" spans="6:8" x14ac:dyDescent="0.3">
      <c r="F17" s="5" t="s">
        <v>42</v>
      </c>
      <c r="G17" s="6"/>
      <c r="H17" s="7"/>
    </row>
    <row r="18" spans="6:8" x14ac:dyDescent="0.3">
      <c r="F18" s="5" t="s">
        <v>47</v>
      </c>
      <c r="G18" s="6"/>
      <c r="H18" s="7"/>
    </row>
    <row r="19" spans="6:8" x14ac:dyDescent="0.3">
      <c r="F19" s="5" t="s">
        <v>74</v>
      </c>
      <c r="G19" s="6"/>
      <c r="H19" s="7"/>
    </row>
    <row r="20" spans="6:8" x14ac:dyDescent="0.3">
      <c r="F20" s="2" t="s">
        <v>10</v>
      </c>
      <c r="G20" s="3"/>
      <c r="H20" s="4"/>
    </row>
    <row r="21" spans="6:8" x14ac:dyDescent="0.3">
      <c r="F21" s="5" t="s">
        <v>11</v>
      </c>
      <c r="G21" s="6"/>
      <c r="H21" s="7"/>
    </row>
    <row r="22" spans="6:8" x14ac:dyDescent="0.3">
      <c r="F22" s="5" t="s">
        <v>12</v>
      </c>
      <c r="G22" s="6"/>
      <c r="H22" s="7"/>
    </row>
    <row r="23" spans="6:8" x14ac:dyDescent="0.3">
      <c r="F23" s="5" t="s">
        <v>13</v>
      </c>
      <c r="G23" s="6"/>
      <c r="H23" s="7"/>
    </row>
    <row r="24" spans="6:8" x14ac:dyDescent="0.3">
      <c r="F24" s="5" t="s">
        <v>14</v>
      </c>
      <c r="G24" s="6"/>
      <c r="H24" s="7"/>
    </row>
    <row r="25" spans="6:8" x14ac:dyDescent="0.3">
      <c r="F25" s="2" t="s">
        <v>15</v>
      </c>
      <c r="G25" s="3"/>
      <c r="H25" s="4"/>
    </row>
    <row r="26" spans="6:8" x14ac:dyDescent="0.3">
      <c r="F26" s="5" t="s">
        <v>16</v>
      </c>
      <c r="G26" s="6"/>
      <c r="H26" s="7"/>
    </row>
    <row r="27" spans="6:8" x14ac:dyDescent="0.3">
      <c r="F27" s="5" t="s">
        <v>17</v>
      </c>
      <c r="G27" s="6"/>
      <c r="H27" s="7"/>
    </row>
    <row r="28" spans="6:8" x14ac:dyDescent="0.3">
      <c r="F28" s="2" t="s">
        <v>18</v>
      </c>
      <c r="G28" s="3"/>
      <c r="H28" s="4"/>
    </row>
    <row r="29" spans="6:8" x14ac:dyDescent="0.3">
      <c r="F29" s="5" t="s">
        <v>19</v>
      </c>
      <c r="G29" s="6"/>
      <c r="H29" s="7"/>
    </row>
  </sheetData>
  <mergeCells count="28">
    <mergeCell ref="F14:H14"/>
    <mergeCell ref="F2:H2"/>
    <mergeCell ref="F3:H3"/>
    <mergeCell ref="F4:H4"/>
    <mergeCell ref="F5:H5"/>
    <mergeCell ref="F6:H6"/>
    <mergeCell ref="F8:H8"/>
    <mergeCell ref="F7:H7"/>
    <mergeCell ref="F9:H9"/>
    <mergeCell ref="F10:H10"/>
    <mergeCell ref="F11:H11"/>
    <mergeCell ref="F12:H12"/>
    <mergeCell ref="F13:H13"/>
    <mergeCell ref="F20:H20"/>
    <mergeCell ref="F21:H21"/>
    <mergeCell ref="F22:H22"/>
    <mergeCell ref="F23:H23"/>
    <mergeCell ref="F24:H24"/>
    <mergeCell ref="F16:H16"/>
    <mergeCell ref="F17:H17"/>
    <mergeCell ref="F18:H18"/>
    <mergeCell ref="F19:H19"/>
    <mergeCell ref="F15:H15"/>
    <mergeCell ref="F25:H25"/>
    <mergeCell ref="F26:H26"/>
    <mergeCell ref="F27:H27"/>
    <mergeCell ref="F28:H28"/>
    <mergeCell ref="F29:H29"/>
  </mergeCell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2BC984-AF58-4662-9346-582C8A49CCC0}">
  <dimension ref="B1:E70"/>
  <sheetViews>
    <sheetView topLeftCell="A42" workbookViewId="0">
      <selection activeCell="L64" sqref="L64"/>
    </sheetView>
  </sheetViews>
  <sheetFormatPr defaultRowHeight="14.4" x14ac:dyDescent="0.3"/>
  <cols>
    <col min="2" max="2" width="11" customWidth="1"/>
    <col min="3" max="3" width="12.109375" customWidth="1"/>
    <col min="4" max="4" width="44.109375" bestFit="1" customWidth="1"/>
    <col min="5" max="5" width="29.5546875" style="1" customWidth="1"/>
  </cols>
  <sheetData>
    <row r="1" spans="2:5" x14ac:dyDescent="0.3">
      <c r="B1" s="15" t="s">
        <v>22</v>
      </c>
      <c r="C1" s="15" t="s">
        <v>23</v>
      </c>
      <c r="D1" s="15" t="s">
        <v>24</v>
      </c>
      <c r="E1" s="23" t="s">
        <v>25</v>
      </c>
    </row>
    <row r="2" spans="2:5" x14ac:dyDescent="0.3">
      <c r="B2" s="24">
        <v>43862</v>
      </c>
      <c r="C2" s="14">
        <v>-18.95</v>
      </c>
      <c r="D2" s="11" t="s">
        <v>27</v>
      </c>
      <c r="E2" s="25" t="s">
        <v>26</v>
      </c>
    </row>
    <row r="3" spans="2:5" x14ac:dyDescent="0.3">
      <c r="B3" s="24">
        <v>43862</v>
      </c>
      <c r="C3" s="14">
        <v>-50</v>
      </c>
      <c r="D3" s="11" t="s">
        <v>48</v>
      </c>
      <c r="E3" s="25" t="s">
        <v>9</v>
      </c>
    </row>
    <row r="4" spans="2:5" x14ac:dyDescent="0.3">
      <c r="B4" s="24">
        <v>43863</v>
      </c>
      <c r="C4" s="14">
        <v>-7.29</v>
      </c>
      <c r="D4" s="11" t="s">
        <v>62</v>
      </c>
      <c r="E4" s="25" t="s">
        <v>6</v>
      </c>
    </row>
    <row r="5" spans="2:5" x14ac:dyDescent="0.3">
      <c r="B5" s="24">
        <v>43864</v>
      </c>
      <c r="C5" s="14">
        <v>-1.5</v>
      </c>
      <c r="D5" s="11" t="s">
        <v>29</v>
      </c>
      <c r="E5" s="25" t="s">
        <v>9</v>
      </c>
    </row>
    <row r="6" spans="2:5" x14ac:dyDescent="0.3">
      <c r="B6" s="24">
        <v>43865</v>
      </c>
      <c r="C6" s="14">
        <v>-4</v>
      </c>
      <c r="D6" s="11" t="s">
        <v>28</v>
      </c>
      <c r="E6" s="25" t="s">
        <v>9</v>
      </c>
    </row>
    <row r="7" spans="2:5" x14ac:dyDescent="0.3">
      <c r="B7" s="24">
        <v>43865</v>
      </c>
      <c r="C7" s="14">
        <v>-1.5</v>
      </c>
      <c r="D7" s="11" t="s">
        <v>29</v>
      </c>
      <c r="E7" s="25" t="s">
        <v>9</v>
      </c>
    </row>
    <row r="8" spans="2:5" x14ac:dyDescent="0.3">
      <c r="B8" s="24">
        <v>43866</v>
      </c>
      <c r="C8" s="14">
        <v>-50.5</v>
      </c>
      <c r="D8" s="11" t="s">
        <v>63</v>
      </c>
      <c r="E8" s="25" t="s">
        <v>64</v>
      </c>
    </row>
    <row r="9" spans="2:5" x14ac:dyDescent="0.3">
      <c r="B9" s="24">
        <v>43866</v>
      </c>
      <c r="C9" s="14">
        <v>-11.35</v>
      </c>
      <c r="D9" s="11" t="s">
        <v>49</v>
      </c>
      <c r="E9" s="25" t="s">
        <v>9</v>
      </c>
    </row>
    <row r="10" spans="2:5" x14ac:dyDescent="0.3">
      <c r="B10" s="24">
        <v>43866</v>
      </c>
      <c r="C10" s="14">
        <v>-5.6</v>
      </c>
      <c r="D10" s="11" t="s">
        <v>28</v>
      </c>
      <c r="E10" s="25" t="s">
        <v>9</v>
      </c>
    </row>
    <row r="11" spans="2:5" x14ac:dyDescent="0.3">
      <c r="B11" s="24">
        <v>43866</v>
      </c>
      <c r="C11" s="14">
        <v>-1.5</v>
      </c>
      <c r="D11" s="11" t="s">
        <v>29</v>
      </c>
      <c r="E11" s="25" t="s">
        <v>9</v>
      </c>
    </row>
    <row r="12" spans="2:5" x14ac:dyDescent="0.3">
      <c r="B12" s="24">
        <v>43867</v>
      </c>
      <c r="C12" s="14">
        <v>2441.85</v>
      </c>
      <c r="D12" s="11" t="s">
        <v>59</v>
      </c>
      <c r="E12" s="25" t="s">
        <v>31</v>
      </c>
    </row>
    <row r="13" spans="2:5" x14ac:dyDescent="0.3">
      <c r="B13" s="24">
        <v>43867</v>
      </c>
      <c r="C13" s="14">
        <v>-10</v>
      </c>
      <c r="D13" s="11" t="s">
        <v>30</v>
      </c>
      <c r="E13" s="25" t="s">
        <v>26</v>
      </c>
    </row>
    <row r="14" spans="2:5" x14ac:dyDescent="0.3">
      <c r="B14" s="24">
        <v>43868</v>
      </c>
      <c r="C14" s="14">
        <v>-19.989999999999998</v>
      </c>
      <c r="D14" s="11" t="s">
        <v>65</v>
      </c>
      <c r="E14" s="25" t="s">
        <v>6</v>
      </c>
    </row>
    <row r="15" spans="2:5" x14ac:dyDescent="0.3">
      <c r="B15" s="24">
        <v>43868</v>
      </c>
      <c r="C15" s="14">
        <v>-350</v>
      </c>
      <c r="D15" s="11" t="s">
        <v>57</v>
      </c>
      <c r="E15" s="25" t="s">
        <v>47</v>
      </c>
    </row>
    <row r="16" spans="2:5" x14ac:dyDescent="0.3">
      <c r="B16" s="24">
        <v>43868</v>
      </c>
      <c r="C16" s="14">
        <v>-440</v>
      </c>
      <c r="D16" s="11" t="s">
        <v>58</v>
      </c>
      <c r="E16" s="25" t="s">
        <v>4</v>
      </c>
    </row>
    <row r="17" spans="2:5" x14ac:dyDescent="0.3">
      <c r="B17" s="24">
        <v>43868</v>
      </c>
      <c r="C17" s="14">
        <v>18.95</v>
      </c>
      <c r="D17" s="11" t="s">
        <v>56</v>
      </c>
      <c r="E17" s="25" t="s">
        <v>94</v>
      </c>
    </row>
    <row r="18" spans="2:5" x14ac:dyDescent="0.3">
      <c r="B18" s="24">
        <v>43869</v>
      </c>
      <c r="C18" s="14">
        <v>-6.4</v>
      </c>
      <c r="D18" s="11" t="s">
        <v>50</v>
      </c>
      <c r="E18" s="25" t="s">
        <v>9</v>
      </c>
    </row>
    <row r="19" spans="2:5" x14ac:dyDescent="0.3">
      <c r="B19" s="24">
        <v>43870</v>
      </c>
      <c r="C19" s="14">
        <v>-22.45</v>
      </c>
      <c r="D19" s="11" t="s">
        <v>66</v>
      </c>
      <c r="E19" s="25" t="s">
        <v>26</v>
      </c>
    </row>
    <row r="20" spans="2:5" x14ac:dyDescent="0.3">
      <c r="B20" s="24">
        <v>43870</v>
      </c>
      <c r="C20" s="14">
        <v>-5.5</v>
      </c>
      <c r="D20" s="11" t="s">
        <v>67</v>
      </c>
      <c r="E20" s="25" t="s">
        <v>26</v>
      </c>
    </row>
    <row r="21" spans="2:5" x14ac:dyDescent="0.3">
      <c r="B21" s="24">
        <v>43870</v>
      </c>
      <c r="C21" s="14">
        <v>260.64999999999998</v>
      </c>
      <c r="D21" s="11" t="s">
        <v>55</v>
      </c>
      <c r="E21" s="25" t="s">
        <v>31</v>
      </c>
    </row>
    <row r="22" spans="2:5" x14ac:dyDescent="0.3">
      <c r="B22" s="24">
        <v>43871</v>
      </c>
      <c r="C22" s="14">
        <v>-14.29</v>
      </c>
      <c r="D22" s="11" t="s">
        <v>68</v>
      </c>
      <c r="E22" s="25" t="s">
        <v>6</v>
      </c>
    </row>
    <row r="23" spans="2:5" x14ac:dyDescent="0.3">
      <c r="B23" s="24">
        <v>43871</v>
      </c>
      <c r="C23" s="14">
        <v>-22.2</v>
      </c>
      <c r="D23" s="11" t="s">
        <v>51</v>
      </c>
      <c r="E23" s="25" t="s">
        <v>9</v>
      </c>
    </row>
    <row r="24" spans="2:5" x14ac:dyDescent="0.3">
      <c r="B24" s="24">
        <v>43872</v>
      </c>
      <c r="C24" s="14">
        <v>-8.49</v>
      </c>
      <c r="D24" s="11" t="s">
        <v>32</v>
      </c>
      <c r="E24" s="25" t="s">
        <v>9</v>
      </c>
    </row>
    <row r="25" spans="2:5" x14ac:dyDescent="0.3">
      <c r="B25" s="24">
        <v>43872</v>
      </c>
      <c r="C25" s="14">
        <v>-4.0999999999999996</v>
      </c>
      <c r="D25" s="11" t="s">
        <v>33</v>
      </c>
      <c r="E25" s="25" t="s">
        <v>9</v>
      </c>
    </row>
    <row r="26" spans="2:5" x14ac:dyDescent="0.3">
      <c r="B26" s="24">
        <v>43872</v>
      </c>
      <c r="C26" s="14">
        <v>-72</v>
      </c>
      <c r="D26" s="11" t="s">
        <v>52</v>
      </c>
      <c r="E26" s="25" t="s">
        <v>9</v>
      </c>
    </row>
    <row r="27" spans="2:5" x14ac:dyDescent="0.3">
      <c r="B27" s="24">
        <v>43872</v>
      </c>
      <c r="C27" s="14">
        <v>-99</v>
      </c>
      <c r="D27" s="11" t="s">
        <v>34</v>
      </c>
      <c r="E27" s="25" t="s">
        <v>35</v>
      </c>
    </row>
    <row r="28" spans="2:5" x14ac:dyDescent="0.3">
      <c r="B28" s="24">
        <v>43873</v>
      </c>
      <c r="C28" s="14">
        <v>-438.18</v>
      </c>
      <c r="D28" s="11" t="s">
        <v>69</v>
      </c>
      <c r="E28" s="25" t="s">
        <v>5</v>
      </c>
    </row>
    <row r="29" spans="2:5" x14ac:dyDescent="0.3">
      <c r="B29" s="24">
        <v>43873</v>
      </c>
      <c r="C29" s="14">
        <v>160</v>
      </c>
      <c r="D29" s="11" t="s">
        <v>70</v>
      </c>
      <c r="E29" s="25" t="s">
        <v>94</v>
      </c>
    </row>
    <row r="30" spans="2:5" x14ac:dyDescent="0.3">
      <c r="B30" s="24">
        <v>43873</v>
      </c>
      <c r="C30" s="14">
        <v>-11.35</v>
      </c>
      <c r="D30" s="11" t="s">
        <v>36</v>
      </c>
      <c r="E30" s="25" t="s">
        <v>9</v>
      </c>
    </row>
    <row r="31" spans="2:5" x14ac:dyDescent="0.3">
      <c r="B31" s="24">
        <v>43873</v>
      </c>
      <c r="C31" s="14">
        <v>-4</v>
      </c>
      <c r="D31" s="11" t="s">
        <v>37</v>
      </c>
      <c r="E31" s="25" t="s">
        <v>9</v>
      </c>
    </row>
    <row r="32" spans="2:5" x14ac:dyDescent="0.3">
      <c r="B32" s="24">
        <v>43873</v>
      </c>
      <c r="C32" s="14">
        <v>-12.7</v>
      </c>
      <c r="D32" s="11" t="s">
        <v>37</v>
      </c>
      <c r="E32" s="25" t="s">
        <v>9</v>
      </c>
    </row>
    <row r="33" spans="2:5" x14ac:dyDescent="0.3">
      <c r="B33" s="24">
        <v>43874</v>
      </c>
      <c r="C33" s="14">
        <v>-4.5</v>
      </c>
      <c r="D33" s="11" t="s">
        <v>37</v>
      </c>
      <c r="E33" s="25" t="s">
        <v>9</v>
      </c>
    </row>
    <row r="34" spans="2:5" x14ac:dyDescent="0.3">
      <c r="B34" s="24">
        <v>43875</v>
      </c>
      <c r="C34" s="14">
        <v>-4.2</v>
      </c>
      <c r="D34" s="11" t="s">
        <v>37</v>
      </c>
      <c r="E34" s="25" t="s">
        <v>9</v>
      </c>
    </row>
    <row r="35" spans="2:5" x14ac:dyDescent="0.3">
      <c r="B35" s="24">
        <v>43875</v>
      </c>
      <c r="C35" s="14">
        <v>-4.5</v>
      </c>
      <c r="D35" s="11" t="s">
        <v>37</v>
      </c>
      <c r="E35" s="25" t="s">
        <v>9</v>
      </c>
    </row>
    <row r="36" spans="2:5" x14ac:dyDescent="0.3">
      <c r="B36" s="24">
        <v>43875</v>
      </c>
      <c r="C36" s="14">
        <v>100</v>
      </c>
      <c r="D36" s="11" t="s">
        <v>38</v>
      </c>
      <c r="E36" s="25" t="s">
        <v>94</v>
      </c>
    </row>
    <row r="37" spans="2:5" x14ac:dyDescent="0.3">
      <c r="B37" s="24">
        <v>43876</v>
      </c>
      <c r="C37" s="14">
        <v>-7.3</v>
      </c>
      <c r="D37" s="11" t="s">
        <v>71</v>
      </c>
      <c r="E37" s="25" t="s">
        <v>9</v>
      </c>
    </row>
    <row r="38" spans="2:5" x14ac:dyDescent="0.3">
      <c r="B38" s="24">
        <v>43876</v>
      </c>
      <c r="C38" s="14">
        <v>-22.59</v>
      </c>
      <c r="D38" s="11" t="s">
        <v>72</v>
      </c>
      <c r="E38" s="25" t="s">
        <v>9</v>
      </c>
    </row>
    <row r="39" spans="2:5" x14ac:dyDescent="0.3">
      <c r="B39" s="24">
        <v>43876</v>
      </c>
      <c r="C39" s="14">
        <v>-4.5</v>
      </c>
      <c r="D39" s="11" t="s">
        <v>37</v>
      </c>
      <c r="E39" s="25" t="s">
        <v>9</v>
      </c>
    </row>
    <row r="40" spans="2:5" x14ac:dyDescent="0.3">
      <c r="B40" s="24">
        <v>43876</v>
      </c>
      <c r="C40" s="14">
        <v>-12.1</v>
      </c>
      <c r="D40" s="11" t="s">
        <v>37</v>
      </c>
      <c r="E40" s="25" t="s">
        <v>9</v>
      </c>
    </row>
    <row r="41" spans="2:5" x14ac:dyDescent="0.3">
      <c r="B41" s="24">
        <v>43877</v>
      </c>
      <c r="C41" s="14">
        <v>-235.75</v>
      </c>
      <c r="D41" s="11" t="s">
        <v>73</v>
      </c>
      <c r="E41" s="25" t="s">
        <v>74</v>
      </c>
    </row>
    <row r="42" spans="2:5" x14ac:dyDescent="0.3">
      <c r="B42" s="24">
        <v>43878</v>
      </c>
      <c r="C42" s="14">
        <v>-10</v>
      </c>
      <c r="D42" s="11" t="s">
        <v>39</v>
      </c>
      <c r="E42" s="25" t="s">
        <v>8</v>
      </c>
    </row>
    <row r="43" spans="2:5" x14ac:dyDescent="0.3">
      <c r="B43" s="24">
        <v>43878</v>
      </c>
      <c r="C43" s="14">
        <v>-2.4500000000000002</v>
      </c>
      <c r="D43" s="11" t="s">
        <v>40</v>
      </c>
      <c r="E43" s="25" t="s">
        <v>9</v>
      </c>
    </row>
    <row r="44" spans="2:5" x14ac:dyDescent="0.3">
      <c r="B44" s="24">
        <v>43879</v>
      </c>
      <c r="C44" s="14">
        <v>-22</v>
      </c>
      <c r="D44" s="11" t="s">
        <v>41</v>
      </c>
      <c r="E44" s="25" t="s">
        <v>9</v>
      </c>
    </row>
    <row r="45" spans="2:5" x14ac:dyDescent="0.3">
      <c r="B45" s="24">
        <v>43880</v>
      </c>
      <c r="C45" s="14">
        <v>-50.5</v>
      </c>
      <c r="D45" s="11" t="s">
        <v>75</v>
      </c>
      <c r="E45" s="25" t="s">
        <v>64</v>
      </c>
    </row>
    <row r="46" spans="2:5" x14ac:dyDescent="0.3">
      <c r="B46" s="24">
        <v>43881</v>
      </c>
      <c r="C46" s="14">
        <v>-20.65</v>
      </c>
      <c r="D46" s="11" t="s">
        <v>76</v>
      </c>
      <c r="E46" s="25" t="s">
        <v>6</v>
      </c>
    </row>
    <row r="47" spans="2:5" x14ac:dyDescent="0.3">
      <c r="B47" s="24">
        <v>43881</v>
      </c>
      <c r="C47" s="14">
        <v>2309.5100000000002</v>
      </c>
      <c r="D47" s="11" t="s">
        <v>59</v>
      </c>
      <c r="E47" s="25" t="s">
        <v>31</v>
      </c>
    </row>
    <row r="48" spans="2:5" x14ac:dyDescent="0.3">
      <c r="B48" s="24">
        <v>43882</v>
      </c>
      <c r="C48" s="14">
        <v>-350</v>
      </c>
      <c r="D48" s="11" t="s">
        <v>60</v>
      </c>
      <c r="E48" s="25" t="s">
        <v>47</v>
      </c>
    </row>
    <row r="49" spans="2:5" x14ac:dyDescent="0.3">
      <c r="B49" s="24">
        <v>43882</v>
      </c>
      <c r="C49" s="14">
        <v>-440</v>
      </c>
      <c r="D49" s="11" t="s">
        <v>58</v>
      </c>
      <c r="E49" s="25" t="s">
        <v>4</v>
      </c>
    </row>
    <row r="50" spans="2:5" x14ac:dyDescent="0.3">
      <c r="B50" s="24">
        <v>43883</v>
      </c>
      <c r="C50" s="14">
        <v>-2.4500000000000002</v>
      </c>
      <c r="D50" s="11" t="s">
        <v>40</v>
      </c>
      <c r="E50" s="25" t="s">
        <v>9</v>
      </c>
    </row>
    <row r="51" spans="2:5" x14ac:dyDescent="0.3">
      <c r="B51" s="24">
        <v>43883</v>
      </c>
      <c r="C51" s="14">
        <v>-4.5</v>
      </c>
      <c r="D51" s="11" t="s">
        <v>37</v>
      </c>
      <c r="E51" s="25" t="s">
        <v>9</v>
      </c>
    </row>
    <row r="52" spans="2:5" x14ac:dyDescent="0.3">
      <c r="B52" s="24">
        <v>43884</v>
      </c>
      <c r="C52" s="14">
        <v>-55.5</v>
      </c>
      <c r="D52" s="11" t="s">
        <v>53</v>
      </c>
      <c r="E52" s="25" t="s">
        <v>9</v>
      </c>
    </row>
    <row r="53" spans="2:5" x14ac:dyDescent="0.3">
      <c r="B53" s="24">
        <v>43885</v>
      </c>
      <c r="C53" s="14">
        <v>-59</v>
      </c>
      <c r="D53" s="11" t="s">
        <v>79</v>
      </c>
      <c r="E53" s="25" t="s">
        <v>8</v>
      </c>
    </row>
    <row r="54" spans="2:5" x14ac:dyDescent="0.3">
      <c r="B54" s="24">
        <v>43885</v>
      </c>
      <c r="C54" s="14">
        <v>-7</v>
      </c>
      <c r="D54" s="11" t="s">
        <v>61</v>
      </c>
      <c r="E54" s="25" t="s">
        <v>6</v>
      </c>
    </row>
    <row r="55" spans="2:5" x14ac:dyDescent="0.3">
      <c r="B55" s="24">
        <v>43886</v>
      </c>
      <c r="C55" s="14">
        <v>-11.99</v>
      </c>
      <c r="D55" s="11" t="s">
        <v>80</v>
      </c>
      <c r="E55" s="25" t="s">
        <v>6</v>
      </c>
    </row>
    <row r="56" spans="2:5" x14ac:dyDescent="0.3">
      <c r="B56" s="24">
        <v>43886</v>
      </c>
      <c r="C56" s="14">
        <v>-103.56</v>
      </c>
      <c r="D56" s="11" t="s">
        <v>77</v>
      </c>
      <c r="E56" s="25" t="s">
        <v>74</v>
      </c>
    </row>
    <row r="57" spans="2:5" x14ac:dyDescent="0.3">
      <c r="B57" s="24">
        <v>43886</v>
      </c>
      <c r="C57" s="14">
        <v>-4.5</v>
      </c>
      <c r="D57" s="11" t="s">
        <v>43</v>
      </c>
      <c r="E57" s="25" t="s">
        <v>9</v>
      </c>
    </row>
    <row r="58" spans="2:5" x14ac:dyDescent="0.3">
      <c r="B58" s="24">
        <v>43886</v>
      </c>
      <c r="C58" s="14">
        <v>-7.06</v>
      </c>
      <c r="D58" s="11" t="s">
        <v>44</v>
      </c>
      <c r="E58" s="25" t="s">
        <v>9</v>
      </c>
    </row>
    <row r="59" spans="2:5" x14ac:dyDescent="0.3">
      <c r="B59" s="24">
        <v>43886</v>
      </c>
      <c r="C59" s="14">
        <v>-27.68</v>
      </c>
      <c r="D59" s="11" t="s">
        <v>81</v>
      </c>
      <c r="E59" s="25" t="s">
        <v>8</v>
      </c>
    </row>
    <row r="60" spans="2:5" x14ac:dyDescent="0.3">
      <c r="B60" s="24">
        <v>43886</v>
      </c>
      <c r="C60" s="14">
        <v>-99</v>
      </c>
      <c r="D60" s="11" t="s">
        <v>34</v>
      </c>
      <c r="E60" s="25" t="s">
        <v>35</v>
      </c>
    </row>
    <row r="61" spans="2:5" x14ac:dyDescent="0.3">
      <c r="B61" s="24">
        <v>43887</v>
      </c>
      <c r="C61" s="14">
        <v>-104.49</v>
      </c>
      <c r="D61" s="11" t="s">
        <v>82</v>
      </c>
      <c r="E61" s="25" t="s">
        <v>26</v>
      </c>
    </row>
    <row r="62" spans="2:5" x14ac:dyDescent="0.3">
      <c r="B62" s="24">
        <v>43887</v>
      </c>
      <c r="C62" s="14">
        <v>-7</v>
      </c>
      <c r="D62" s="11" t="s">
        <v>45</v>
      </c>
      <c r="E62" s="25" t="s">
        <v>9</v>
      </c>
    </row>
    <row r="63" spans="2:5" x14ac:dyDescent="0.3">
      <c r="B63" s="24">
        <v>43887</v>
      </c>
      <c r="C63" s="14">
        <v>-299</v>
      </c>
      <c r="D63" s="11" t="s">
        <v>78</v>
      </c>
      <c r="E63" s="25" t="s">
        <v>6</v>
      </c>
    </row>
    <row r="64" spans="2:5" x14ac:dyDescent="0.3">
      <c r="B64" s="24">
        <v>43887</v>
      </c>
      <c r="C64" s="14">
        <v>-55.5</v>
      </c>
      <c r="D64" s="11" t="s">
        <v>54</v>
      </c>
      <c r="E64" s="25" t="s">
        <v>9</v>
      </c>
    </row>
    <row r="65" spans="2:5" x14ac:dyDescent="0.3">
      <c r="B65" s="24">
        <v>43889</v>
      </c>
      <c r="C65" s="14">
        <v>-2.5</v>
      </c>
      <c r="D65" s="11" t="s">
        <v>46</v>
      </c>
      <c r="E65" s="25" t="s">
        <v>47</v>
      </c>
    </row>
    <row r="66" spans="2:5" x14ac:dyDescent="0.3">
      <c r="B66" s="24">
        <v>43890</v>
      </c>
      <c r="C66" s="26">
        <v>-76</v>
      </c>
      <c r="D66" s="11" t="s">
        <v>83</v>
      </c>
      <c r="E66" s="25" t="s">
        <v>74</v>
      </c>
    </row>
    <row r="67" spans="2:5" x14ac:dyDescent="0.3">
      <c r="B67" s="24">
        <v>43890</v>
      </c>
      <c r="C67" s="14">
        <v>94.15</v>
      </c>
      <c r="D67" s="11" t="s">
        <v>84</v>
      </c>
      <c r="E67" s="25" t="s">
        <v>21</v>
      </c>
    </row>
    <row r="68" spans="2:5" x14ac:dyDescent="0.3">
      <c r="B68" s="24">
        <v>43890</v>
      </c>
      <c r="C68" s="14">
        <v>41.14</v>
      </c>
      <c r="D68" s="11" t="s">
        <v>85</v>
      </c>
      <c r="E68" s="25" t="s">
        <v>2</v>
      </c>
    </row>
    <row r="69" spans="2:5" x14ac:dyDescent="0.3">
      <c r="B69" s="20"/>
      <c r="C69" s="20"/>
      <c r="D69" s="20"/>
      <c r="E69" s="21"/>
    </row>
    <row r="70" spans="2:5" x14ac:dyDescent="0.3">
      <c r="B70" t="s">
        <v>111</v>
      </c>
      <c r="C70" s="22">
        <f>SUM(C2:C69)</f>
        <v>1615.6400000000012</v>
      </c>
    </row>
  </sheetData>
  <autoFilter ref="E1:E70" xr:uid="{DA6CE4A6-F31A-45E3-9B55-3B8DC78493B0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A1B4F-1498-49B8-A72E-90CBCB16EB52}">
  <dimension ref="D2:G25"/>
  <sheetViews>
    <sheetView tabSelected="1" zoomScale="110" zoomScaleNormal="110" workbookViewId="0">
      <selection activeCell="G25" sqref="G25"/>
    </sheetView>
  </sheetViews>
  <sheetFormatPr defaultRowHeight="14.4" x14ac:dyDescent="0.3"/>
  <cols>
    <col min="6" max="6" width="22.6640625" customWidth="1"/>
  </cols>
  <sheetData>
    <row r="2" spans="4:7" x14ac:dyDescent="0.3">
      <c r="D2" s="16" t="s">
        <v>86</v>
      </c>
      <c r="E2" s="17"/>
      <c r="F2" s="17"/>
      <c r="G2" s="18"/>
    </row>
    <row r="3" spans="4:7" x14ac:dyDescent="0.3">
      <c r="D3" s="16" t="s">
        <v>87</v>
      </c>
      <c r="E3" s="17"/>
      <c r="F3" s="17"/>
      <c r="G3" s="18"/>
    </row>
    <row r="4" spans="4:7" x14ac:dyDescent="0.3">
      <c r="D4" s="16" t="s">
        <v>88</v>
      </c>
      <c r="E4" s="17"/>
      <c r="F4" s="17"/>
      <c r="G4" s="18"/>
    </row>
    <row r="5" spans="4:7" x14ac:dyDescent="0.3">
      <c r="D5" s="8"/>
      <c r="E5" s="9"/>
      <c r="F5" s="10"/>
      <c r="G5" s="11" t="s">
        <v>89</v>
      </c>
    </row>
    <row r="6" spans="4:7" x14ac:dyDescent="0.3">
      <c r="D6" s="12" t="s">
        <v>90</v>
      </c>
      <c r="E6" s="12"/>
      <c r="F6" s="12"/>
      <c r="G6" s="11"/>
    </row>
    <row r="7" spans="4:7" x14ac:dyDescent="0.3">
      <c r="D7" s="13" t="s">
        <v>91</v>
      </c>
      <c r="E7" s="13"/>
      <c r="F7" s="13"/>
      <c r="G7" s="14">
        <f>'Bank Transactions Feb '!C68</f>
        <v>41.14</v>
      </c>
    </row>
    <row r="8" spans="4:7" x14ac:dyDescent="0.3">
      <c r="D8" s="13" t="s">
        <v>92</v>
      </c>
      <c r="E8" s="13"/>
      <c r="F8" s="13"/>
      <c r="G8" s="14">
        <f>'Bank Transactions Feb '!C67</f>
        <v>94.15</v>
      </c>
    </row>
    <row r="9" spans="4:7" x14ac:dyDescent="0.3">
      <c r="D9" s="13" t="s">
        <v>93</v>
      </c>
      <c r="E9" s="13"/>
      <c r="F9" s="13"/>
      <c r="G9" s="14">
        <f>'Bank Transactions Feb '!C12+'Bank Transactions Feb '!C21+'Bank Transactions Feb '!C47</f>
        <v>5012.01</v>
      </c>
    </row>
    <row r="10" spans="4:7" x14ac:dyDescent="0.3">
      <c r="D10" s="13" t="s">
        <v>95</v>
      </c>
      <c r="E10" s="13"/>
      <c r="F10" s="13"/>
      <c r="G10" s="14">
        <f>'Bank Transactions Feb '!C17+'Bank Transactions Feb '!C29+'Bank Transactions Feb '!C36</f>
        <v>278.95</v>
      </c>
    </row>
    <row r="11" spans="4:7" x14ac:dyDescent="0.3">
      <c r="D11" s="13" t="s">
        <v>96</v>
      </c>
      <c r="E11" s="13"/>
      <c r="F11" s="13"/>
      <c r="G11" s="14">
        <f>G7+G8+G9+G10</f>
        <v>5426.25</v>
      </c>
    </row>
    <row r="12" spans="4:7" x14ac:dyDescent="0.3">
      <c r="D12" s="12" t="s">
        <v>97</v>
      </c>
      <c r="E12" s="12"/>
      <c r="F12" s="12"/>
      <c r="G12" s="11"/>
    </row>
    <row r="13" spans="4:7" x14ac:dyDescent="0.3">
      <c r="D13" s="13" t="s">
        <v>98</v>
      </c>
      <c r="E13" s="13"/>
      <c r="F13" s="13"/>
      <c r="G13" s="11">
        <f>'Bank Transactions Feb '!C16+'Bank Transactions Feb '!C49</f>
        <v>-880</v>
      </c>
    </row>
    <row r="14" spans="4:7" x14ac:dyDescent="0.3">
      <c r="D14" s="13" t="s">
        <v>99</v>
      </c>
      <c r="E14" s="13"/>
      <c r="F14" s="13"/>
      <c r="G14" s="11">
        <f>'Bank Transactions Feb '!C28</f>
        <v>-438.18</v>
      </c>
    </row>
    <row r="15" spans="4:7" x14ac:dyDescent="0.3">
      <c r="D15" s="13" t="s">
        <v>100</v>
      </c>
      <c r="E15" s="13"/>
      <c r="F15" s="13"/>
      <c r="G15" s="11">
        <f>'Bank Transactions Feb '!C4+'Bank Transactions Feb '!C14+'Bank Transactions Feb '!C22+'Bank Transactions Feb '!C46+'Bank Transactions Feb '!C54+'Bank Transactions Feb '!C55+'Bank Transactions Feb '!C63</f>
        <v>-380.21</v>
      </c>
    </row>
    <row r="16" spans="4:7" x14ac:dyDescent="0.3">
      <c r="D16" s="13" t="s">
        <v>101</v>
      </c>
      <c r="E16" s="13"/>
      <c r="F16" s="13"/>
      <c r="G16" s="11">
        <f>'Bank Transactions Feb '!C27+'Bank Transactions Feb '!C60</f>
        <v>-198</v>
      </c>
    </row>
    <row r="17" spans="4:7" x14ac:dyDescent="0.3">
      <c r="D17" s="13" t="s">
        <v>103</v>
      </c>
      <c r="E17" s="13"/>
      <c r="F17" s="13"/>
      <c r="G17" s="11">
        <f>'Bank Transactions Feb '!C45+'Bank Transactions Feb '!C8</f>
        <v>-101</v>
      </c>
    </row>
    <row r="18" spans="4:7" x14ac:dyDescent="0.3">
      <c r="D18" s="13" t="s">
        <v>104</v>
      </c>
      <c r="E18" s="13"/>
      <c r="F18" s="13"/>
      <c r="G18" s="11">
        <f>'Bank Transactions Feb '!C42+'Bank Transactions Feb '!C53+'Bank Transactions Feb '!C59</f>
        <v>-96.68</v>
      </c>
    </row>
    <row r="19" spans="4:7" x14ac:dyDescent="0.3">
      <c r="D19" s="13" t="s">
        <v>105</v>
      </c>
      <c r="E19" s="13"/>
      <c r="F19" s="13"/>
      <c r="G19" s="11">
        <f>'Bank Transactions Feb '!C64+'Bank Transactions Feb '!C62+'Bank Transactions Feb '!C58+'Bank Transactions Feb '!C57+'Bank Transactions Feb '!C52+'Bank Transactions Feb '!C51+'Bank Transactions Feb '!C50+'Bank Transactions Feb '!C44+'Bank Transactions Feb '!C43+'Bank Transactions Feb '!C40+'Bank Transactions Feb '!C39+'Bank Transactions Feb '!C38+'Bank Transactions Feb '!C37+'Bank Transactions Feb '!C35+'Bank Transactions Feb '!C34+'Bank Transactions Feb '!C33+'Bank Transactions Feb '!C32+'Bank Transactions Feb '!C31+'Bank Transactions Feb '!C30+'Bank Transactions Feb '!C26+'Bank Transactions Feb '!C25+'Bank Transactions Feb '!C24+'Bank Transactions Feb '!C23+'Bank Transactions Feb '!C18+'Bank Transactions Feb '!C11+'Bank Transactions Feb '!C10+'Bank Transactions Feb '!C9+'Bank Transactions Feb '!C7+'Bank Transactions Feb '!C6+'Bank Transactions Feb '!C5+'Bank Transactions Feb '!C3</f>
        <v>-437.34</v>
      </c>
    </row>
    <row r="20" spans="4:7" x14ac:dyDescent="0.3">
      <c r="D20" s="13" t="s">
        <v>106</v>
      </c>
      <c r="E20" s="13"/>
      <c r="F20" s="13"/>
      <c r="G20" s="11">
        <f>'Bank Transactions Feb '!C2+'Bank Transactions Feb '!C13+'Bank Transactions Feb '!C19+'Bank Transactions Feb '!C20+'Bank Transactions Feb '!C61</f>
        <v>-161.38999999999999</v>
      </c>
    </row>
    <row r="21" spans="4:7" x14ac:dyDescent="0.3">
      <c r="D21" s="13" t="s">
        <v>107</v>
      </c>
      <c r="E21" s="13"/>
      <c r="F21" s="13"/>
      <c r="G21" s="11">
        <f>'Bank Transactions Feb '!C15+'Bank Transactions Feb '!C48+'Bank Transactions Feb '!C65</f>
        <v>-702.5</v>
      </c>
    </row>
    <row r="22" spans="4:7" x14ac:dyDescent="0.3">
      <c r="D22" s="13" t="s">
        <v>108</v>
      </c>
      <c r="E22" s="13"/>
      <c r="F22" s="13"/>
      <c r="G22" s="11">
        <f>'Bank Transactions Feb '!C66+'Bank Transactions Feb '!C56+'Bank Transactions Feb '!C41</f>
        <v>-415.31</v>
      </c>
    </row>
    <row r="23" spans="4:7" x14ac:dyDescent="0.3">
      <c r="D23" s="5" t="s">
        <v>109</v>
      </c>
      <c r="E23" s="6"/>
      <c r="F23" s="7"/>
      <c r="G23" s="11">
        <f>G13+G14+G15+G16+G17+G18+G19+G20+G21+G22</f>
        <v>-3810.61</v>
      </c>
    </row>
    <row r="24" spans="4:7" x14ac:dyDescent="0.3">
      <c r="D24" s="5"/>
      <c r="E24" s="6"/>
      <c r="F24" s="7"/>
      <c r="G24" s="11"/>
    </row>
    <row r="25" spans="4:7" x14ac:dyDescent="0.3">
      <c r="D25" s="2" t="s">
        <v>110</v>
      </c>
      <c r="E25" s="3"/>
      <c r="F25" s="4"/>
      <c r="G25" s="19">
        <f>G11+G23</f>
        <v>1615.6399999999999</v>
      </c>
    </row>
  </sheetData>
  <mergeCells count="24">
    <mergeCell ref="D23:F23"/>
    <mergeCell ref="D24:F24"/>
    <mergeCell ref="D25:F25"/>
    <mergeCell ref="D14:F14"/>
    <mergeCell ref="D2:G2"/>
    <mergeCell ref="D3:G3"/>
    <mergeCell ref="D4:G4"/>
    <mergeCell ref="D6:F6"/>
    <mergeCell ref="D7:F7"/>
    <mergeCell ref="D8:F8"/>
    <mergeCell ref="D5:F5"/>
    <mergeCell ref="D9:F9"/>
    <mergeCell ref="D10:F10"/>
    <mergeCell ref="D11:F11"/>
    <mergeCell ref="D12:F12"/>
    <mergeCell ref="D13:F13"/>
    <mergeCell ref="D21:F21"/>
    <mergeCell ref="D22:F22"/>
    <mergeCell ref="D15:F15"/>
    <mergeCell ref="D16:F16"/>
    <mergeCell ref="D17:F17"/>
    <mergeCell ref="D18:F18"/>
    <mergeCell ref="D19:F19"/>
    <mergeCell ref="D20:F20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Chart of Accounts</vt:lpstr>
      <vt:lpstr>Bank Transactions Feb </vt:lpstr>
      <vt:lpstr>Income Statement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Kristen Rose</dc:creator>
  <cp:lastModifiedBy>Kristen Rose</cp:lastModifiedBy>
  <dcterms:created xsi:type="dcterms:W3CDTF">2020-03-27T10:11:36Z</dcterms:created>
  <dcterms:modified xsi:type="dcterms:W3CDTF">2020-03-28T01:25:54Z</dcterms:modified>
</cp:coreProperties>
</file>